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093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PRIHODA'!$A$1:$H$39</definedName>
  </definedNames>
  <calcPr fullCalcOnLoad="1"/>
</workbook>
</file>

<file path=xl/sharedStrings.xml><?xml version="1.0" encoding="utf-8"?>
<sst xmlns="http://schemas.openxmlformats.org/spreadsheetml/2006/main" count="98" uniqueCount="69">
  <si>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</si>
  <si>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</si>
  <si>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</si>
  <si>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</si>
  <si>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</si>
  <si>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</si>
  <si>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</si>
  <si>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</si>
  <si>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</si>
  <si>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</si>
  <si>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</si>
  <si>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</si>
  <si>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</si>
  <si>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</si>
  <si>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</si>
  <si>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</si>
  <si>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</si>
  <si>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</si>
  <si>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</si>
  <si>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</si>
  <si>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</si>
  <si>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</si>
  <si>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</si>
  <si>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</si>
  <si>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</si>
  <si>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</si>
  <si>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</si>
  <si>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</si>
  <si>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</si>
  <si>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</si>
  <si>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</si>
  <si>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</si>
  <si>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</si>
  <si>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</si>
  <si>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</si>
  <si>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</si>
  <si>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</si>
  <si>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</si>
  <si>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</si>
  <si>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</si>
  <si>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</si>
  <si>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</si>
  <si>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</si>
  <si>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</si>
  <si>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</si>
  <si>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</si>
  <si>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</si>
  <si>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</si>
  <si>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</si>
  <si>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</si>
  <si>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</si>
  <si>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plana 
za 2019.</t>
  </si>
  <si>
    <t>Projekcija plana
za 2020.</t>
  </si>
  <si>
    <t>Projekcija plana 
za 2021.</t>
  </si>
  <si>
    <t>2021.</t>
  </si>
  <si>
    <t>Ukupno prihodi i primici za 2021.</t>
  </si>
  <si>
    <t>PROJEKCIJA PLANA ZA 2021.</t>
  </si>
  <si>
    <t>Višak prihoda iz prethodnog razdoblja</t>
  </si>
  <si>
    <t>GLAVA 00103 USTANOVE U KULTURI</t>
  </si>
  <si>
    <t>PRORAČUNSKI KORISNIK: PUČKO OTVORENO UČILIŠTE VODICE</t>
  </si>
  <si>
    <t>A031002</t>
  </si>
  <si>
    <t>DJELATNOST PUČKOG OTVORENOG UČILIŠTA</t>
  </si>
  <si>
    <t>A100001</t>
  </si>
  <si>
    <t>Financiranje redovne djelatnost Pučkog otvorenog učilišta</t>
  </si>
  <si>
    <t>Naknade troškova osobama izvan RO</t>
  </si>
  <si>
    <t>UKUPNO</t>
  </si>
  <si>
    <t>PLAN ZA 2019.</t>
  </si>
  <si>
    <t>FINANCIJSKI PLAN PUČKOG OTVORENOG UČILIŠTA VODICE ZA 2019. I                                                                                                                                                PROJEKCIJA PLANA ZA  2020. I 2021. GODINU</t>
  </si>
  <si>
    <t>plan 
za 2019.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</si>
</sst>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yyyy\.mm\.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7" fillId="0" borderId="25" xfId="0" applyNumberFormat="1" applyFont="1" applyFill="1" applyBorder="1" applyAlignment="1" applyProtection="1">
      <alignment/>
      <protection/>
    </xf>
    <xf numFmtId="0" fontId="27" fillId="0" borderId="25" xfId="0" applyNumberFormat="1" applyFont="1" applyFill="1" applyBorder="1" applyAlignment="1" applyProtection="1">
      <alignment horizontal="center"/>
      <protection/>
    </xf>
    <xf numFmtId="0" fontId="27" fillId="0" borderId="25" xfId="0" applyNumberFormat="1" applyFont="1" applyFill="1" applyBorder="1" applyAlignment="1" applyProtection="1">
      <alignment wrapText="1"/>
      <protection/>
    </xf>
    <xf numFmtId="0" fontId="25" fillId="0" borderId="25" xfId="0" applyNumberFormat="1" applyFont="1" applyFill="1" applyBorder="1" applyAlignment="1" applyProtection="1">
      <alignment horizontal="center"/>
      <protection/>
    </xf>
    <xf numFmtId="0" fontId="25" fillId="0" borderId="25" xfId="0" applyNumberFormat="1" applyFont="1" applyFill="1" applyBorder="1" applyAlignment="1" applyProtection="1">
      <alignment wrapText="1"/>
      <protection/>
    </xf>
    <xf numFmtId="3" fontId="25" fillId="0" borderId="25" xfId="0" applyNumberFormat="1" applyFont="1" applyFill="1" applyBorder="1" applyAlignment="1" applyProtection="1">
      <alignment/>
      <protection/>
    </xf>
    <xf numFmtId="0" fontId="25" fillId="0" borderId="45" xfId="0" applyNumberFormat="1" applyFont="1" applyFill="1" applyBorder="1" applyAlignment="1" applyProtection="1">
      <alignment horizontal="center"/>
      <protection/>
    </xf>
    <xf numFmtId="0" fontId="25" fillId="0" borderId="46" xfId="0" applyNumberFormat="1" applyFont="1" applyFill="1" applyBorder="1" applyAlignment="1" applyProtection="1">
      <alignment horizontal="center"/>
      <protection/>
    </xf>
    <xf numFmtId="0" fontId="24" fillId="0" borderId="25" xfId="0" applyNumberFormat="1" applyFont="1" applyFill="1" applyBorder="1" applyAlignment="1" applyProtection="1">
      <alignment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7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7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8" xfId="0" applyNumberFormat="1" applyFont="1" applyFill="1" applyBorder="1" applyAlignment="1" applyProtection="1" quotePrefix="1">
      <alignment horizontal="left" wrapText="1"/>
      <protection/>
    </xf>
    <xf numFmtId="0" fontId="35" fillId="0" borderId="48" xfId="0" applyNumberFormat="1" applyFont="1" applyFill="1" applyBorder="1" applyAlignment="1" applyProtection="1">
      <alignment wrapText="1"/>
      <protection/>
    </xf>
    <xf numFmtId="3" fontId="27" fillId="0" borderId="45" xfId="0" applyNumberFormat="1" applyFont="1" applyFill="1" applyBorder="1" applyAlignment="1" applyProtection="1">
      <alignment horizontal="center"/>
      <protection/>
    </xf>
    <xf numFmtId="0" fontId="27" fillId="0" borderId="46" xfId="0" applyNumberFormat="1" applyFont="1" applyFill="1" applyBorder="1" applyAlignment="1" applyProtection="1">
      <alignment horizontal="center"/>
      <protection/>
    </xf>
    <xf numFmtId="3" fontId="27" fillId="0" borderId="46" xfId="0" applyNumberFormat="1" applyFont="1" applyFill="1" applyBorder="1" applyAlignment="1" applyProtection="1">
      <alignment horizontal="center"/>
      <protection/>
    </xf>
    <xf numFmtId="3" fontId="27" fillId="0" borderId="49" xfId="0" applyNumberFormat="1" applyFont="1" applyFill="1" applyBorder="1" applyAlignment="1" applyProtection="1">
      <alignment horizontal="center"/>
      <protection/>
    </xf>
    <xf numFmtId="3" fontId="27" fillId="0" borderId="50" xfId="0" applyNumberFormat="1" applyFont="1" applyFill="1" applyBorder="1" applyAlignment="1" applyProtection="1">
      <alignment horizontal="center"/>
      <protection/>
    </xf>
    <xf numFmtId="3" fontId="27" fillId="0" borderId="51" xfId="0" applyNumberFormat="1" applyFont="1" applyFill="1" applyBorder="1" applyAlignment="1" applyProtection="1">
      <alignment horizontal="center"/>
      <protection/>
    </xf>
    <xf numFmtId="3" fontId="27" fillId="0" borderId="52" xfId="0" applyNumberFormat="1" applyFont="1" applyFill="1" applyBorder="1" applyAlignment="1" applyProtection="1">
      <alignment horizontal="center"/>
      <protection/>
    </xf>
    <xf numFmtId="0" fontId="28" fillId="0" borderId="48" xfId="0" applyNumberFormat="1" applyFont="1" applyFill="1" applyBorder="1" applyAlignment="1" applyProtection="1">
      <alignment horizontal="center" vertical="center"/>
      <protection/>
    </xf>
    <xf numFmtId="0" fontId="27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47" xfId="0" applyNumberFormat="1" applyFont="1" applyFill="1" applyBorder="1" applyAlignment="1" applyProtection="1">
      <alignment horizontal="center" vertical="center" wrapText="1"/>
      <protection/>
    </xf>
    <xf numFmtId="0" fontId="39" fillId="0" borderId="53" xfId="0" applyNumberFormat="1" applyFont="1" applyFill="1" applyBorder="1" applyAlignment="1" applyProtection="1">
      <alignment horizontal="center" wrapText="1"/>
      <protection/>
    </xf>
    <xf numFmtId="0" fontId="39" fillId="0" borderId="49" xfId="0" applyNumberFormat="1" applyFont="1" applyFill="1" applyBorder="1" applyAlignment="1" applyProtection="1">
      <alignment horizontal="center" wrapText="1"/>
      <protection/>
    </xf>
    <xf numFmtId="0" fontId="39" fillId="0" borderId="48" xfId="0" applyNumberFormat="1" applyFont="1" applyFill="1" applyBorder="1" applyAlignment="1" applyProtection="1">
      <alignment horizontal="center" wrapText="1"/>
      <protection/>
    </xf>
    <xf numFmtId="0" fontId="39" fillId="0" borderId="50" xfId="0" applyNumberFormat="1" applyFont="1" applyFill="1" applyBorder="1" applyAlignment="1" applyProtection="1">
      <alignment horizontal="center" wrapText="1"/>
      <protection/>
    </xf>
    <xf numFmtId="0" fontId="27" fillId="0" borderId="45" xfId="0" applyNumberFormat="1" applyFont="1" applyFill="1" applyBorder="1" applyAlignment="1" applyProtection="1">
      <alignment horizontal="center" wrapText="1"/>
      <protection/>
    </xf>
    <xf numFmtId="0" fontId="27" fillId="0" borderId="46" xfId="0" applyNumberFormat="1" applyFont="1" applyFill="1" applyBorder="1" applyAlignment="1" applyProtection="1">
      <alignment horizont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6962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6962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SheetLayoutView="100" zoomScalePageLayoutView="0" workbookViewId="0" topLeftCell="A16">
      <selection activeCell="F10" sqref="F10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7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38"/>
      <c r="B2" s="138"/>
      <c r="C2" s="138"/>
      <c r="D2" s="138"/>
      <c r="E2" s="138"/>
      <c r="F2" s="138"/>
      <c r="G2" s="138"/>
      <c r="H2" s="138"/>
    </row>
    <row r="3" spans="1:8" ht="48" customHeight="1">
      <c r="A3" s="131" t="s">
        <v>67</v>
      </c>
      <c r="B3" s="131"/>
      <c r="C3" s="131"/>
      <c r="D3" s="131"/>
      <c r="E3" s="131"/>
      <c r="F3" s="131"/>
      <c r="G3" s="131"/>
      <c r="H3" s="131"/>
    </row>
    <row r="4" spans="1:8" s="74" customFormat="1" ht="26.25" customHeight="1">
      <c r="A4" s="131" t="s">
        <v>37</v>
      </c>
      <c r="B4" s="131"/>
      <c r="C4" s="131"/>
      <c r="D4" s="131"/>
      <c r="E4" s="131"/>
      <c r="F4" s="131"/>
      <c r="G4" s="139"/>
      <c r="H4" s="139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68</v>
      </c>
      <c r="G6" s="81" t="s">
        <v>52</v>
      </c>
      <c r="H6" s="82" t="s">
        <v>53</v>
      </c>
      <c r="I6" s="83"/>
    </row>
    <row r="7" spans="1:9" ht="27.75" customHeight="1">
      <c r="A7" s="140" t="s">
        <v>38</v>
      </c>
      <c r="B7" s="126"/>
      <c r="C7" s="126"/>
      <c r="D7" s="126"/>
      <c r="E7" s="141"/>
      <c r="F7" s="98">
        <f>+F8+F9</f>
        <v>985600</v>
      </c>
      <c r="G7" s="98">
        <f>G8+G9</f>
        <v>1070000</v>
      </c>
      <c r="H7" s="98">
        <f>+H8+H9</f>
        <v>1075000</v>
      </c>
      <c r="I7" s="96"/>
    </row>
    <row r="8" spans="1:8" ht="22.5" customHeight="1">
      <c r="A8" s="123" t="s">
        <v>0</v>
      </c>
      <c r="B8" s="124"/>
      <c r="C8" s="124"/>
      <c r="D8" s="124"/>
      <c r="E8" s="130"/>
      <c r="F8" s="101">
        <v>985600</v>
      </c>
      <c r="G8" s="101">
        <v>1070000</v>
      </c>
      <c r="H8" s="101">
        <v>1075000</v>
      </c>
    </row>
    <row r="9" spans="1:8" ht="22.5" customHeight="1">
      <c r="A9" s="142" t="s">
        <v>40</v>
      </c>
      <c r="B9" s="130"/>
      <c r="C9" s="130"/>
      <c r="D9" s="130"/>
      <c r="E9" s="130"/>
      <c r="F9" s="101"/>
      <c r="G9" s="101"/>
      <c r="H9" s="101"/>
    </row>
    <row r="10" spans="1:8" ht="22.5" customHeight="1">
      <c r="A10" s="97" t="s">
        <v>39</v>
      </c>
      <c r="B10" s="100"/>
      <c r="C10" s="100"/>
      <c r="D10" s="100"/>
      <c r="E10" s="100"/>
      <c r="F10" s="98">
        <f>+F11+F12</f>
        <v>1045600</v>
      </c>
      <c r="G10" s="98">
        <f>+G11+G12</f>
        <v>1070000</v>
      </c>
      <c r="H10" s="98">
        <f>+H11+H12</f>
        <v>1075000</v>
      </c>
    </row>
    <row r="11" spans="1:10" ht="22.5" customHeight="1">
      <c r="A11" s="127" t="s">
        <v>1</v>
      </c>
      <c r="B11" s="124"/>
      <c r="C11" s="124"/>
      <c r="D11" s="124"/>
      <c r="E11" s="128"/>
      <c r="F11" s="101">
        <v>995600</v>
      </c>
      <c r="G11" s="101">
        <v>1020000</v>
      </c>
      <c r="H11" s="85">
        <v>1025000</v>
      </c>
      <c r="I11" s="64"/>
      <c r="J11" s="64"/>
    </row>
    <row r="12" spans="1:10" ht="22.5" customHeight="1">
      <c r="A12" s="129" t="s">
        <v>47</v>
      </c>
      <c r="B12" s="130"/>
      <c r="C12" s="130"/>
      <c r="D12" s="130"/>
      <c r="E12" s="130"/>
      <c r="F12" s="84">
        <v>50000</v>
      </c>
      <c r="G12" s="84">
        <v>50000</v>
      </c>
      <c r="H12" s="85">
        <v>50000</v>
      </c>
      <c r="I12" s="64"/>
      <c r="J12" s="64"/>
    </row>
    <row r="13" spans="1:10" ht="22.5" customHeight="1">
      <c r="A13" s="125" t="s">
        <v>2</v>
      </c>
      <c r="B13" s="126"/>
      <c r="C13" s="126"/>
      <c r="D13" s="126"/>
      <c r="E13" s="126"/>
      <c r="F13" s="99">
        <f>+F7-F10</f>
        <v>-60000</v>
      </c>
      <c r="G13" s="99">
        <f>+G7-G10</f>
        <v>0</v>
      </c>
      <c r="H13" s="99">
        <f>+H7-H10</f>
        <v>0</v>
      </c>
      <c r="J13" s="64"/>
    </row>
    <row r="14" spans="1:8" ht="25.5" customHeight="1">
      <c r="A14" s="131"/>
      <c r="B14" s="121"/>
      <c r="C14" s="121"/>
      <c r="D14" s="121"/>
      <c r="E14" s="121"/>
      <c r="F14" s="122"/>
      <c r="G14" s="122"/>
      <c r="H14" s="122"/>
    </row>
    <row r="15" spans="1:10" ht="27.75" customHeight="1">
      <c r="A15" s="77"/>
      <c r="B15" s="78"/>
      <c r="C15" s="78"/>
      <c r="D15" s="79"/>
      <c r="E15" s="80"/>
      <c r="F15" s="81" t="s">
        <v>68</v>
      </c>
      <c r="G15" s="81" t="s">
        <v>52</v>
      </c>
      <c r="H15" s="82" t="s">
        <v>53</v>
      </c>
      <c r="J15" s="64"/>
    </row>
    <row r="16" spans="1:10" ht="30.75" customHeight="1">
      <c r="A16" s="132" t="s">
        <v>48</v>
      </c>
      <c r="B16" s="133"/>
      <c r="C16" s="133"/>
      <c r="D16" s="133"/>
      <c r="E16" s="134"/>
      <c r="F16" s="102">
        <v>60000</v>
      </c>
      <c r="G16" s="102"/>
      <c r="H16" s="103"/>
      <c r="J16" s="64"/>
    </row>
    <row r="17" spans="1:10" ht="34.5" customHeight="1">
      <c r="A17" s="135" t="s">
        <v>49</v>
      </c>
      <c r="B17" s="136"/>
      <c r="C17" s="136"/>
      <c r="D17" s="136"/>
      <c r="E17" s="137"/>
      <c r="F17" s="104">
        <v>60000</v>
      </c>
      <c r="G17" s="104"/>
      <c r="H17" s="99"/>
      <c r="J17" s="64"/>
    </row>
    <row r="18" spans="1:10" s="69" customFormat="1" ht="25.5" customHeight="1">
      <c r="A18" s="120"/>
      <c r="B18" s="121"/>
      <c r="C18" s="121"/>
      <c r="D18" s="121"/>
      <c r="E18" s="121"/>
      <c r="F18" s="122"/>
      <c r="G18" s="122"/>
      <c r="H18" s="122"/>
      <c r="J18" s="105"/>
    </row>
    <row r="19" spans="1:11" s="69" customFormat="1" ht="27.75" customHeight="1">
      <c r="A19" s="77"/>
      <c r="B19" s="78"/>
      <c r="C19" s="78"/>
      <c r="D19" s="79"/>
      <c r="E19" s="80"/>
      <c r="F19" s="81" t="s">
        <v>51</v>
      </c>
      <c r="G19" s="81" t="s">
        <v>52</v>
      </c>
      <c r="H19" s="82" t="s">
        <v>53</v>
      </c>
      <c r="J19" s="105"/>
      <c r="K19" s="105"/>
    </row>
    <row r="20" spans="1:10" s="69" customFormat="1" ht="22.5" customHeight="1">
      <c r="A20" s="123" t="s">
        <v>3</v>
      </c>
      <c r="B20" s="124"/>
      <c r="C20" s="124"/>
      <c r="D20" s="124"/>
      <c r="E20" s="124"/>
      <c r="F20" s="84"/>
      <c r="G20" s="84"/>
      <c r="H20" s="84"/>
      <c r="J20" s="105"/>
    </row>
    <row r="21" spans="1:8" s="69" customFormat="1" ht="33.75" customHeight="1">
      <c r="A21" s="123" t="s">
        <v>4</v>
      </c>
      <c r="B21" s="124"/>
      <c r="C21" s="124"/>
      <c r="D21" s="124"/>
      <c r="E21" s="124"/>
      <c r="F21" s="84"/>
      <c r="G21" s="84"/>
      <c r="H21" s="84"/>
    </row>
    <row r="22" spans="1:11" s="69" customFormat="1" ht="22.5" customHeight="1">
      <c r="A22" s="125" t="s">
        <v>5</v>
      </c>
      <c r="B22" s="126"/>
      <c r="C22" s="126"/>
      <c r="D22" s="126"/>
      <c r="E22" s="126"/>
      <c r="F22" s="98">
        <f>F20-F21</f>
        <v>0</v>
      </c>
      <c r="G22" s="98">
        <f>G20-G21</f>
        <v>0</v>
      </c>
      <c r="H22" s="98">
        <f>H20-H21</f>
        <v>0</v>
      </c>
      <c r="J22" s="106"/>
      <c r="K22" s="105"/>
    </row>
    <row r="23" spans="1:8" s="69" customFormat="1" ht="25.5" customHeight="1">
      <c r="A23" s="120"/>
      <c r="B23" s="121"/>
      <c r="C23" s="121"/>
      <c r="D23" s="121"/>
      <c r="E23" s="121"/>
      <c r="F23" s="122"/>
      <c r="G23" s="122"/>
      <c r="H23" s="122"/>
    </row>
    <row r="24" spans="1:8" s="69" customFormat="1" ht="22.5" customHeight="1">
      <c r="A24" s="127" t="s">
        <v>6</v>
      </c>
      <c r="B24" s="124"/>
      <c r="C24" s="124"/>
      <c r="D24" s="124"/>
      <c r="E24" s="124"/>
      <c r="F24" s="84">
        <f>IF((F13+F17+F22)&lt;&gt;0,"NESLAGANJE ZBROJA",(F13+F17+F22))</f>
        <v>0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18" t="s">
        <v>50</v>
      </c>
      <c r="B26" s="119"/>
      <c r="C26" s="119"/>
      <c r="D26" s="119"/>
      <c r="E26" s="119"/>
      <c r="F26" s="119"/>
      <c r="G26" s="119"/>
      <c r="H26" s="119"/>
    </row>
    <row r="27" ht="12.75">
      <c r="E27" s="107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08"/>
      <c r="F33" s="66"/>
      <c r="G33" s="66"/>
      <c r="H33" s="66"/>
    </row>
    <row r="34" spans="5:8" ht="12.75">
      <c r="E34" s="108"/>
      <c r="F34" s="64"/>
      <c r="G34" s="64"/>
      <c r="H34" s="64"/>
    </row>
    <row r="35" spans="5:8" ht="12.75">
      <c r="E35" s="108"/>
      <c r="F35" s="64"/>
      <c r="G35" s="64"/>
      <c r="H35" s="64"/>
    </row>
    <row r="36" spans="5:8" ht="12.75">
      <c r="E36" s="108"/>
      <c r="F36" s="64"/>
      <c r="G36" s="64"/>
      <c r="H36" s="64"/>
    </row>
    <row r="37" spans="5:8" ht="12.75">
      <c r="E37" s="108"/>
      <c r="F37" s="64"/>
      <c r="G37" s="64"/>
      <c r="H37" s="64"/>
    </row>
    <row r="38" ht="12.75">
      <c r="E38" s="108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4"/>
  <sheetViews>
    <sheetView view="pageBreakPreview" zoomScale="120" zoomScaleSheetLayoutView="120" zoomScalePageLayoutView="0" workbookViewId="0" topLeftCell="A1">
      <selection activeCell="C10" sqref="C10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31" t="s">
        <v>7</v>
      </c>
      <c r="B1" s="131"/>
      <c r="C1" s="131"/>
      <c r="D1" s="131"/>
      <c r="E1" s="131"/>
      <c r="F1" s="131"/>
      <c r="G1" s="131"/>
      <c r="H1" s="131"/>
    </row>
    <row r="2" spans="1:8" s="1" customFormat="1" ht="13.5" thickBot="1">
      <c r="A2" s="17"/>
      <c r="H2" s="18" t="s">
        <v>8</v>
      </c>
    </row>
    <row r="3" spans="1:8" s="1" customFormat="1" ht="26.25" thickBot="1">
      <c r="A3" s="92" t="s">
        <v>9</v>
      </c>
      <c r="B3" s="146" t="s">
        <v>42</v>
      </c>
      <c r="C3" s="147"/>
      <c r="D3" s="147"/>
      <c r="E3" s="147"/>
      <c r="F3" s="147"/>
      <c r="G3" s="147"/>
      <c r="H3" s="148"/>
    </row>
    <row r="4" spans="1:8" s="1" customFormat="1" ht="90" thickBot="1">
      <c r="A4" s="93" t="s">
        <v>10</v>
      </c>
      <c r="B4" s="19" t="s">
        <v>11</v>
      </c>
      <c r="C4" s="20" t="s">
        <v>12</v>
      </c>
      <c r="D4" s="20" t="s">
        <v>57</v>
      </c>
      <c r="E4" s="20" t="s">
        <v>14</v>
      </c>
      <c r="F4" s="20" t="s">
        <v>15</v>
      </c>
      <c r="G4" s="20" t="s">
        <v>41</v>
      </c>
      <c r="H4" s="21" t="s">
        <v>17</v>
      </c>
    </row>
    <row r="5" spans="1:8" s="1" customFormat="1" ht="12.75">
      <c r="A5" s="3">
        <v>636</v>
      </c>
      <c r="B5" s="4"/>
      <c r="C5" s="5"/>
      <c r="D5" s="6"/>
      <c r="E5" s="7">
        <v>11000</v>
      </c>
      <c r="F5" s="7"/>
      <c r="G5" s="8"/>
      <c r="H5" s="9"/>
    </row>
    <row r="6" spans="1:8" s="1" customFormat="1" ht="12.75">
      <c r="A6" s="22">
        <v>641</v>
      </c>
      <c r="B6" s="23"/>
      <c r="C6" s="24">
        <v>100</v>
      </c>
      <c r="D6" s="24"/>
      <c r="E6" s="24"/>
      <c r="F6" s="24"/>
      <c r="G6" s="25"/>
      <c r="H6" s="26"/>
    </row>
    <row r="7" spans="1:8" s="1" customFormat="1" ht="12.75">
      <c r="A7" s="22">
        <v>661</v>
      </c>
      <c r="B7" s="23"/>
      <c r="C7" s="24">
        <v>270000</v>
      </c>
      <c r="D7" s="24"/>
      <c r="E7" s="24"/>
      <c r="F7" s="24"/>
      <c r="G7" s="25"/>
      <c r="H7" s="26"/>
    </row>
    <row r="8" spans="1:8" s="1" customFormat="1" ht="12.75">
      <c r="A8" s="22">
        <v>671</v>
      </c>
      <c r="B8" s="23">
        <v>704500</v>
      </c>
      <c r="C8" s="24"/>
      <c r="D8" s="24"/>
      <c r="E8" s="24"/>
      <c r="F8" s="24"/>
      <c r="G8" s="25"/>
      <c r="H8" s="26"/>
    </row>
    <row r="9" spans="1:8" s="1" customFormat="1" ht="12.75">
      <c r="A9" s="22">
        <v>922</v>
      </c>
      <c r="B9" s="23"/>
      <c r="C9" s="24"/>
      <c r="D9" s="24">
        <v>60000</v>
      </c>
      <c r="E9" s="24"/>
      <c r="F9" s="24"/>
      <c r="G9" s="25"/>
      <c r="H9" s="26"/>
    </row>
    <row r="10" spans="1:8" s="1" customFormat="1" ht="12.75">
      <c r="A10" s="22"/>
      <c r="B10" s="23"/>
      <c r="C10" s="24"/>
      <c r="D10" s="24"/>
      <c r="E10" s="24"/>
      <c r="F10" s="24"/>
      <c r="G10" s="25"/>
      <c r="H10" s="26"/>
    </row>
    <row r="11" spans="1:8" s="1" customFormat="1" ht="12.75">
      <c r="A11" s="22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2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1" customFormat="1" ht="30" customHeight="1" thickBot="1">
      <c r="A14" s="33" t="s">
        <v>18</v>
      </c>
      <c r="B14" s="34">
        <f>B7+SUM(B5:B13)</f>
        <v>704500</v>
      </c>
      <c r="C14" s="35">
        <f>SUM(C6,C7)</f>
        <v>270100</v>
      </c>
      <c r="D14" s="36">
        <f>D5+SUM(D5:D13)</f>
        <v>60000</v>
      </c>
      <c r="E14" s="35">
        <f>SUM(E5:E13)</f>
        <v>11000</v>
      </c>
      <c r="F14" s="36">
        <f>+F6</f>
        <v>0</v>
      </c>
      <c r="G14" s="35">
        <v>0</v>
      </c>
      <c r="H14" s="37">
        <v>0</v>
      </c>
    </row>
    <row r="15" spans="1:8" s="1" customFormat="1" ht="28.5" customHeight="1" thickBot="1">
      <c r="A15" s="33" t="s">
        <v>43</v>
      </c>
      <c r="B15" s="143">
        <f>B14+C14+D14+E14+F14+G14+H14</f>
        <v>1045600</v>
      </c>
      <c r="C15" s="144"/>
      <c r="D15" s="144"/>
      <c r="E15" s="144"/>
      <c r="F15" s="144"/>
      <c r="G15" s="144"/>
      <c r="H15" s="145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94" t="s">
        <v>9</v>
      </c>
      <c r="B17" s="146" t="s">
        <v>44</v>
      </c>
      <c r="C17" s="147"/>
      <c r="D17" s="147"/>
      <c r="E17" s="147"/>
      <c r="F17" s="147"/>
      <c r="G17" s="147"/>
      <c r="H17" s="148"/>
    </row>
    <row r="18" spans="1:8" ht="90" thickBot="1">
      <c r="A18" s="95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41</v>
      </c>
      <c r="H18" s="21" t="s">
        <v>17</v>
      </c>
    </row>
    <row r="19" spans="1:8" ht="12.75">
      <c r="A19" s="3">
        <v>63</v>
      </c>
      <c r="B19" s="4"/>
      <c r="C19" s="5"/>
      <c r="D19" s="6"/>
      <c r="E19" s="7">
        <v>15000</v>
      </c>
      <c r="F19" s="7"/>
      <c r="G19" s="8"/>
      <c r="H19" s="9"/>
    </row>
    <row r="20" spans="1:8" ht="12.75">
      <c r="A20" s="22">
        <v>66</v>
      </c>
      <c r="B20" s="23"/>
      <c r="C20" s="24">
        <v>280000</v>
      </c>
      <c r="D20" s="24"/>
      <c r="E20" s="24"/>
      <c r="F20" s="24"/>
      <c r="G20" s="25"/>
      <c r="H20" s="26"/>
    </row>
    <row r="21" spans="1:8" ht="12.75">
      <c r="A21" s="22">
        <v>67</v>
      </c>
      <c r="B21" s="23">
        <v>775000</v>
      </c>
      <c r="C21" s="24"/>
      <c r="D21" s="24"/>
      <c r="E21" s="24"/>
      <c r="F21" s="24"/>
      <c r="G21" s="25"/>
      <c r="H21" s="26"/>
    </row>
    <row r="22" spans="1:8" ht="12.75">
      <c r="A22" s="22"/>
      <c r="B22" s="23"/>
      <c r="C22" s="24"/>
      <c r="D22" s="24"/>
      <c r="E22" s="24"/>
      <c r="F22" s="24"/>
      <c r="G22" s="25"/>
      <c r="H22" s="26"/>
    </row>
    <row r="23" spans="1:8" ht="12.75">
      <c r="A23" s="22"/>
      <c r="B23" s="23"/>
      <c r="C23" s="24"/>
      <c r="D23" s="24"/>
      <c r="E23" s="24"/>
      <c r="F23" s="24"/>
      <c r="G23" s="25"/>
      <c r="H23" s="26"/>
    </row>
    <row r="24" spans="1:8" ht="13.5" thickBot="1">
      <c r="A24" s="27"/>
      <c r="B24" s="23"/>
      <c r="C24" s="24"/>
      <c r="D24" s="24"/>
      <c r="E24" s="24"/>
      <c r="F24" s="24"/>
      <c r="G24" s="25"/>
      <c r="H24" s="26"/>
    </row>
    <row r="25" spans="1:8" s="1" customFormat="1" ht="30" customHeight="1" thickBot="1">
      <c r="A25" s="33" t="s">
        <v>18</v>
      </c>
      <c r="B25" s="34">
        <f>SUM(B19:B24)</f>
        <v>775000</v>
      </c>
      <c r="C25" s="35">
        <f>SUM(C19:C24)</f>
        <v>280000</v>
      </c>
      <c r="D25" s="36">
        <f>D19</f>
        <v>0</v>
      </c>
      <c r="E25" s="35">
        <f>SUM(E19:E24)</f>
        <v>15000</v>
      </c>
      <c r="F25" s="36">
        <f>+F20</f>
        <v>0</v>
      </c>
      <c r="G25" s="35">
        <v>0</v>
      </c>
      <c r="H25" s="37">
        <v>0</v>
      </c>
    </row>
    <row r="26" spans="1:8" s="1" customFormat="1" ht="28.5" customHeight="1" thickBot="1">
      <c r="A26" s="33" t="s">
        <v>46</v>
      </c>
      <c r="B26" s="143">
        <f>B25+C25+D25+E25+F25+G25+H25</f>
        <v>1070000</v>
      </c>
      <c r="C26" s="144"/>
      <c r="D26" s="144"/>
      <c r="E26" s="144"/>
      <c r="F26" s="144"/>
      <c r="G26" s="144"/>
      <c r="H26" s="145"/>
    </row>
    <row r="27" spans="4:5" ht="13.5" thickBot="1">
      <c r="D27" s="40"/>
      <c r="E27" s="41"/>
    </row>
    <row r="28" spans="1:8" ht="26.25" thickBot="1">
      <c r="A28" s="94" t="s">
        <v>9</v>
      </c>
      <c r="B28" s="146" t="s">
        <v>54</v>
      </c>
      <c r="C28" s="147"/>
      <c r="D28" s="147"/>
      <c r="E28" s="147"/>
      <c r="F28" s="147"/>
      <c r="G28" s="147"/>
      <c r="H28" s="148"/>
    </row>
    <row r="29" spans="1:8" ht="90" thickBot="1">
      <c r="A29" s="95" t="s">
        <v>10</v>
      </c>
      <c r="B29" s="19" t="s">
        <v>11</v>
      </c>
      <c r="C29" s="20" t="s">
        <v>12</v>
      </c>
      <c r="D29" s="20" t="s">
        <v>13</v>
      </c>
      <c r="E29" s="20" t="s">
        <v>14</v>
      </c>
      <c r="F29" s="20" t="s">
        <v>15</v>
      </c>
      <c r="G29" s="20" t="s">
        <v>41</v>
      </c>
      <c r="H29" s="21" t="s">
        <v>17</v>
      </c>
    </row>
    <row r="30" spans="1:8" ht="12.75">
      <c r="A30" s="3">
        <v>63</v>
      </c>
      <c r="B30" s="4"/>
      <c r="C30" s="5"/>
      <c r="D30" s="6"/>
      <c r="E30" s="7">
        <v>15000</v>
      </c>
      <c r="F30" s="7"/>
      <c r="G30" s="8"/>
      <c r="H30" s="9"/>
    </row>
    <row r="31" spans="1:8" ht="12.75">
      <c r="A31" s="22">
        <v>66</v>
      </c>
      <c r="B31" s="23"/>
      <c r="C31" s="24">
        <v>285000</v>
      </c>
      <c r="D31" s="24"/>
      <c r="E31" s="24"/>
      <c r="F31" s="24"/>
      <c r="G31" s="25"/>
      <c r="H31" s="26"/>
    </row>
    <row r="32" spans="1:8" ht="12.75">
      <c r="A32" s="22">
        <v>67</v>
      </c>
      <c r="B32" s="23">
        <v>775000</v>
      </c>
      <c r="C32" s="24"/>
      <c r="D32" s="24"/>
      <c r="E32" s="24"/>
      <c r="F32" s="24"/>
      <c r="G32" s="25"/>
      <c r="H32" s="26"/>
    </row>
    <row r="33" spans="1:8" ht="12.75">
      <c r="A33" s="22"/>
      <c r="B33" s="23"/>
      <c r="C33" s="24"/>
      <c r="D33" s="24"/>
      <c r="E33" s="24"/>
      <c r="F33" s="24"/>
      <c r="G33" s="25"/>
      <c r="H33" s="26"/>
    </row>
    <row r="34" spans="1:8" ht="12.75">
      <c r="A34" s="22"/>
      <c r="B34" s="23"/>
      <c r="C34" s="24"/>
      <c r="D34" s="24"/>
      <c r="E34" s="24"/>
      <c r="F34" s="24"/>
      <c r="G34" s="25"/>
      <c r="H34" s="26"/>
    </row>
    <row r="35" spans="1:8" ht="13.5" customHeight="1">
      <c r="A35" s="22"/>
      <c r="B35" s="23"/>
      <c r="C35" s="24"/>
      <c r="D35" s="24"/>
      <c r="E35" s="24"/>
      <c r="F35" s="24"/>
      <c r="G35" s="25"/>
      <c r="H35" s="26"/>
    </row>
    <row r="36" spans="1:8" ht="13.5" customHeight="1">
      <c r="A36" s="22"/>
      <c r="B36" s="23"/>
      <c r="C36" s="24"/>
      <c r="D36" s="24"/>
      <c r="E36" s="24"/>
      <c r="F36" s="24"/>
      <c r="G36" s="25"/>
      <c r="H36" s="26"/>
    </row>
    <row r="37" spans="1:8" ht="13.5" customHeight="1" thickBot="1">
      <c r="A37" s="27"/>
      <c r="B37" s="23"/>
      <c r="C37" s="24"/>
      <c r="D37" s="24"/>
      <c r="E37" s="24"/>
      <c r="F37" s="24"/>
      <c r="G37" s="25"/>
      <c r="H37" s="26"/>
    </row>
    <row r="38" spans="1:8" s="1" customFormat="1" ht="30" customHeight="1" thickBot="1">
      <c r="A38" s="33" t="s">
        <v>18</v>
      </c>
      <c r="B38" s="34">
        <f>B32</f>
        <v>775000</v>
      </c>
      <c r="C38" s="35">
        <f>+C31</f>
        <v>285000</v>
      </c>
      <c r="D38" s="36">
        <f>D30</f>
        <v>0</v>
      </c>
      <c r="E38" s="35">
        <f>SUM(E30:E37)</f>
        <v>15000</v>
      </c>
      <c r="F38" s="36">
        <f>+F31</f>
        <v>0</v>
      </c>
      <c r="G38" s="35">
        <v>0</v>
      </c>
      <c r="H38" s="37">
        <v>0</v>
      </c>
    </row>
    <row r="39" spans="1:8" s="1" customFormat="1" ht="28.5" customHeight="1" thickBot="1">
      <c r="A39" s="33" t="s">
        <v>55</v>
      </c>
      <c r="B39" s="143">
        <f>B38+C38+D38+E38+F38+G38+H38</f>
        <v>1075000</v>
      </c>
      <c r="C39" s="144"/>
      <c r="D39" s="144"/>
      <c r="E39" s="144"/>
      <c r="F39" s="144"/>
      <c r="G39" s="144"/>
      <c r="H39" s="145"/>
    </row>
    <row r="40" spans="3:5" ht="13.5" customHeight="1">
      <c r="C40" s="42"/>
      <c r="D40" s="40"/>
      <c r="E40" s="43"/>
    </row>
    <row r="41" spans="3:5" ht="13.5" customHeight="1">
      <c r="C41" s="42"/>
      <c r="D41" s="44"/>
      <c r="E41" s="45"/>
    </row>
    <row r="42" spans="4:5" ht="13.5" customHeight="1">
      <c r="D42" s="46"/>
      <c r="E42" s="47"/>
    </row>
    <row r="43" spans="4:5" ht="13.5" customHeight="1">
      <c r="D43" s="48"/>
      <c r="E43" s="49"/>
    </row>
    <row r="44" spans="4:5" ht="13.5" customHeight="1">
      <c r="D44" s="40"/>
      <c r="E44" s="41"/>
    </row>
    <row r="45" spans="3:5" ht="28.5" customHeight="1">
      <c r="C45" s="42"/>
      <c r="D45" s="40"/>
      <c r="E45" s="50"/>
    </row>
    <row r="46" spans="3:5" ht="13.5" customHeight="1">
      <c r="C46" s="42"/>
      <c r="D46" s="40"/>
      <c r="E46" s="45"/>
    </row>
    <row r="47" spans="4:5" ht="13.5" customHeight="1">
      <c r="D47" s="40"/>
      <c r="E47" s="41"/>
    </row>
    <row r="48" spans="4:5" ht="13.5" customHeight="1">
      <c r="D48" s="40"/>
      <c r="E48" s="49"/>
    </row>
    <row r="49" spans="4:5" ht="13.5" customHeight="1">
      <c r="D49" s="40"/>
      <c r="E49" s="41"/>
    </row>
    <row r="50" spans="4:5" ht="22.5" customHeight="1">
      <c r="D50" s="40"/>
      <c r="E50" s="51"/>
    </row>
    <row r="51" spans="4:5" ht="13.5" customHeight="1">
      <c r="D51" s="46"/>
      <c r="E51" s="47"/>
    </row>
    <row r="52" spans="2:5" ht="13.5" customHeight="1">
      <c r="B52" s="42"/>
      <c r="D52" s="46"/>
      <c r="E52" s="52"/>
    </row>
    <row r="53" spans="3:5" ht="13.5" customHeight="1">
      <c r="C53" s="42"/>
      <c r="D53" s="46"/>
      <c r="E53" s="53"/>
    </row>
    <row r="54" spans="3:5" ht="13.5" customHeight="1">
      <c r="C54" s="42"/>
      <c r="D54" s="48"/>
      <c r="E54" s="45"/>
    </row>
    <row r="55" spans="4:5" ht="13.5" customHeight="1">
      <c r="D55" s="40"/>
      <c r="E55" s="41"/>
    </row>
    <row r="56" spans="2:5" ht="13.5" customHeight="1">
      <c r="B56" s="42"/>
      <c r="D56" s="40"/>
      <c r="E56" s="43"/>
    </row>
    <row r="57" spans="3:5" ht="13.5" customHeight="1">
      <c r="C57" s="42"/>
      <c r="D57" s="40"/>
      <c r="E57" s="52"/>
    </row>
    <row r="58" spans="3:5" ht="13.5" customHeight="1">
      <c r="C58" s="42"/>
      <c r="D58" s="48"/>
      <c r="E58" s="45"/>
    </row>
    <row r="59" spans="4:5" ht="13.5" customHeight="1">
      <c r="D59" s="46"/>
      <c r="E59" s="41"/>
    </row>
    <row r="60" spans="3:5" ht="13.5" customHeight="1">
      <c r="C60" s="42"/>
      <c r="D60" s="46"/>
      <c r="E60" s="52"/>
    </row>
    <row r="61" spans="4:5" ht="22.5" customHeight="1">
      <c r="D61" s="48"/>
      <c r="E61" s="51"/>
    </row>
    <row r="62" spans="4:5" ht="13.5" customHeight="1">
      <c r="D62" s="40"/>
      <c r="E62" s="41"/>
    </row>
    <row r="63" spans="4:5" ht="13.5" customHeight="1">
      <c r="D63" s="48"/>
      <c r="E63" s="45"/>
    </row>
    <row r="64" spans="4:5" ht="13.5" customHeight="1">
      <c r="D64" s="40"/>
      <c r="E64" s="41"/>
    </row>
    <row r="65" spans="4:5" ht="13.5" customHeight="1">
      <c r="D65" s="40"/>
      <c r="E65" s="41"/>
    </row>
    <row r="66" spans="1:5" ht="13.5" customHeight="1">
      <c r="A66" s="42"/>
      <c r="D66" s="54"/>
      <c r="E66" s="52"/>
    </row>
    <row r="67" spans="2:5" ht="13.5" customHeight="1">
      <c r="B67" s="42"/>
      <c r="C67" s="42"/>
      <c r="D67" s="55"/>
      <c r="E67" s="52"/>
    </row>
    <row r="68" spans="2:5" ht="13.5" customHeight="1">
      <c r="B68" s="42"/>
      <c r="C68" s="42"/>
      <c r="D68" s="55"/>
      <c r="E68" s="43"/>
    </row>
    <row r="69" spans="2:5" ht="13.5" customHeight="1">
      <c r="B69" s="42"/>
      <c r="C69" s="42"/>
      <c r="D69" s="48"/>
      <c r="E69" s="49"/>
    </row>
    <row r="70" spans="4:5" ht="12.75">
      <c r="D70" s="40"/>
      <c r="E70" s="41"/>
    </row>
    <row r="71" spans="2:5" ht="12.75">
      <c r="B71" s="42"/>
      <c r="D71" s="40"/>
      <c r="E71" s="52"/>
    </row>
    <row r="72" spans="3:5" ht="12.75">
      <c r="C72" s="42"/>
      <c r="D72" s="40"/>
      <c r="E72" s="43"/>
    </row>
    <row r="73" spans="3:5" ht="12.75">
      <c r="C73" s="42"/>
      <c r="D73" s="48"/>
      <c r="E73" s="45"/>
    </row>
    <row r="74" spans="4:5" ht="12.75">
      <c r="D74" s="40"/>
      <c r="E74" s="41"/>
    </row>
    <row r="75" spans="4:5" ht="12.75">
      <c r="D75" s="40"/>
      <c r="E75" s="41"/>
    </row>
    <row r="76" spans="4:5" ht="12.75">
      <c r="D76" s="56"/>
      <c r="E76" s="57"/>
    </row>
    <row r="77" spans="4:5" ht="12.75">
      <c r="D77" s="40"/>
      <c r="E77" s="41"/>
    </row>
    <row r="78" spans="4:5" ht="12.75">
      <c r="D78" s="40"/>
      <c r="E78" s="41"/>
    </row>
    <row r="79" spans="4:5" ht="12.75">
      <c r="D79" s="40"/>
      <c r="E79" s="41"/>
    </row>
    <row r="80" spans="4:5" ht="12.75">
      <c r="D80" s="48"/>
      <c r="E80" s="45"/>
    </row>
    <row r="81" spans="4:5" ht="12.75">
      <c r="D81" s="40"/>
      <c r="E81" s="41"/>
    </row>
    <row r="82" spans="4:5" ht="12.75">
      <c r="D82" s="48"/>
      <c r="E82" s="45"/>
    </row>
    <row r="83" spans="4:5" ht="12.75">
      <c r="D83" s="40"/>
      <c r="E83" s="41"/>
    </row>
    <row r="84" spans="4:5" ht="12.75">
      <c r="D84" s="40"/>
      <c r="E84" s="41"/>
    </row>
    <row r="85" spans="4:5" ht="12.75">
      <c r="D85" s="40"/>
      <c r="E85" s="41"/>
    </row>
    <row r="86" spans="4:5" ht="12.75">
      <c r="D86" s="40"/>
      <c r="E86" s="41"/>
    </row>
    <row r="87" spans="1:5" ht="28.5" customHeight="1">
      <c r="A87" s="58"/>
      <c r="B87" s="58"/>
      <c r="C87" s="58"/>
      <c r="D87" s="59"/>
      <c r="E87" s="60"/>
    </row>
    <row r="88" spans="3:5" ht="12.75">
      <c r="C88" s="42"/>
      <c r="D88" s="40"/>
      <c r="E88" s="43"/>
    </row>
    <row r="89" spans="4:5" ht="12.75">
      <c r="D89" s="61"/>
      <c r="E89" s="62"/>
    </row>
    <row r="90" spans="4:5" ht="12.75">
      <c r="D90" s="40"/>
      <c r="E90" s="41"/>
    </row>
    <row r="91" spans="4:5" ht="12.75">
      <c r="D91" s="56"/>
      <c r="E91" s="57"/>
    </row>
    <row r="92" spans="4:5" ht="12.75">
      <c r="D92" s="56"/>
      <c r="E92" s="57"/>
    </row>
    <row r="93" spans="4:5" ht="12.75">
      <c r="D93" s="40"/>
      <c r="E93" s="41"/>
    </row>
    <row r="94" spans="4:5" ht="12.75">
      <c r="D94" s="48"/>
      <c r="E94" s="45"/>
    </row>
    <row r="95" spans="4:5" ht="12.75">
      <c r="D95" s="40"/>
      <c r="E95" s="41"/>
    </row>
    <row r="96" spans="4:5" ht="12.75">
      <c r="D96" s="40"/>
      <c r="E96" s="41"/>
    </row>
    <row r="97" spans="4:5" ht="12.75">
      <c r="D97" s="48"/>
      <c r="E97" s="45"/>
    </row>
    <row r="98" spans="4:5" ht="12.75">
      <c r="D98" s="40"/>
      <c r="E98" s="41"/>
    </row>
    <row r="99" spans="4:5" ht="12.75">
      <c r="D99" s="56"/>
      <c r="E99" s="57"/>
    </row>
    <row r="100" spans="4:5" ht="12.75">
      <c r="D100" s="48"/>
      <c r="E100" s="62"/>
    </row>
    <row r="101" spans="4:5" ht="12.75">
      <c r="D101" s="46"/>
      <c r="E101" s="57"/>
    </row>
    <row r="102" spans="4:5" ht="12.75">
      <c r="D102" s="48"/>
      <c r="E102" s="45"/>
    </row>
    <row r="103" spans="4:5" ht="12.75">
      <c r="D103" s="40"/>
      <c r="E103" s="41"/>
    </row>
    <row r="104" spans="3:5" ht="12.75">
      <c r="C104" s="42"/>
      <c r="D104" s="40"/>
      <c r="E104" s="43"/>
    </row>
    <row r="105" spans="4:5" ht="12.75">
      <c r="D105" s="46"/>
      <c r="E105" s="45"/>
    </row>
    <row r="106" spans="4:5" ht="12.75">
      <c r="D106" s="46"/>
      <c r="E106" s="57"/>
    </row>
    <row r="107" spans="3:5" ht="12.75">
      <c r="C107" s="42"/>
      <c r="D107" s="46"/>
      <c r="E107" s="63"/>
    </row>
    <row r="108" spans="3:5" ht="12.75">
      <c r="C108" s="42"/>
      <c r="D108" s="48"/>
      <c r="E108" s="49"/>
    </row>
    <row r="109" spans="4:5" ht="12.75">
      <c r="D109" s="40"/>
      <c r="E109" s="41"/>
    </row>
    <row r="110" spans="4:5" ht="12.75">
      <c r="D110" s="61"/>
      <c r="E110" s="64"/>
    </row>
    <row r="111" spans="4:5" ht="11.25" customHeight="1">
      <c r="D111" s="56"/>
      <c r="E111" s="57"/>
    </row>
    <row r="112" spans="2:5" ht="24" customHeight="1">
      <c r="B112" s="42"/>
      <c r="D112" s="56"/>
      <c r="E112" s="65"/>
    </row>
    <row r="113" spans="3:5" ht="15" customHeight="1">
      <c r="C113" s="42"/>
      <c r="D113" s="56"/>
      <c r="E113" s="65"/>
    </row>
    <row r="114" spans="4:5" ht="11.25" customHeight="1">
      <c r="D114" s="61"/>
      <c r="E114" s="62"/>
    </row>
    <row r="115" spans="4:5" ht="12.75">
      <c r="D115" s="56"/>
      <c r="E115" s="57"/>
    </row>
    <row r="116" spans="2:5" ht="13.5" customHeight="1">
      <c r="B116" s="42"/>
      <c r="D116" s="56"/>
      <c r="E116" s="66"/>
    </row>
    <row r="117" spans="3:5" ht="12.75" customHeight="1">
      <c r="C117" s="42"/>
      <c r="D117" s="56"/>
      <c r="E117" s="43"/>
    </row>
    <row r="118" spans="3:5" ht="12.75" customHeight="1">
      <c r="C118" s="42"/>
      <c r="D118" s="48"/>
      <c r="E118" s="49"/>
    </row>
    <row r="119" spans="4:5" ht="12.75">
      <c r="D119" s="40"/>
      <c r="E119" s="41"/>
    </row>
    <row r="120" spans="3:5" ht="12.75">
      <c r="C120" s="42"/>
      <c r="D120" s="40"/>
      <c r="E120" s="63"/>
    </row>
    <row r="121" spans="4:5" ht="12.75">
      <c r="D121" s="61"/>
      <c r="E121" s="62"/>
    </row>
    <row r="122" spans="4:5" ht="12.75">
      <c r="D122" s="56"/>
      <c r="E122" s="57"/>
    </row>
    <row r="123" spans="4:5" ht="12.75">
      <c r="D123" s="40"/>
      <c r="E123" s="41"/>
    </row>
    <row r="124" spans="1:5" ht="19.5" customHeight="1">
      <c r="A124" s="67"/>
      <c r="B124" s="14"/>
      <c r="C124" s="14"/>
      <c r="D124" s="14"/>
      <c r="E124" s="52"/>
    </row>
    <row r="125" spans="1:5" ht="15" customHeight="1">
      <c r="A125" s="42"/>
      <c r="D125" s="54"/>
      <c r="E125" s="52"/>
    </row>
    <row r="126" spans="1:5" ht="12.75">
      <c r="A126" s="42"/>
      <c r="B126" s="42"/>
      <c r="D126" s="54"/>
      <c r="E126" s="43"/>
    </row>
    <row r="127" spans="3:5" ht="12.75">
      <c r="C127" s="42"/>
      <c r="D127" s="40"/>
      <c r="E127" s="52"/>
    </row>
    <row r="128" spans="4:5" ht="12.75">
      <c r="D128" s="44"/>
      <c r="E128" s="45"/>
    </row>
    <row r="129" spans="2:5" ht="12.75">
      <c r="B129" s="42"/>
      <c r="D129" s="40"/>
      <c r="E129" s="43"/>
    </row>
    <row r="130" spans="3:5" ht="12.75">
      <c r="C130" s="42"/>
      <c r="D130" s="40"/>
      <c r="E130" s="43"/>
    </row>
    <row r="131" spans="4:5" ht="12.75">
      <c r="D131" s="48"/>
      <c r="E131" s="49"/>
    </row>
    <row r="132" spans="3:5" ht="22.5" customHeight="1">
      <c r="C132" s="42"/>
      <c r="D132" s="40"/>
      <c r="E132" s="50"/>
    </row>
    <row r="133" spans="4:5" ht="12.75">
      <c r="D133" s="40"/>
      <c r="E133" s="49"/>
    </row>
    <row r="134" spans="2:5" ht="12.75">
      <c r="B134" s="42"/>
      <c r="D134" s="46"/>
      <c r="E134" s="52"/>
    </row>
    <row r="135" spans="3:5" ht="12.75">
      <c r="C135" s="42"/>
      <c r="D135" s="46"/>
      <c r="E135" s="53"/>
    </row>
    <row r="136" spans="4:5" ht="12.75">
      <c r="D136" s="48"/>
      <c r="E136" s="45"/>
    </row>
    <row r="137" spans="1:5" ht="13.5" customHeight="1">
      <c r="A137" s="42"/>
      <c r="D137" s="54"/>
      <c r="E137" s="52"/>
    </row>
    <row r="138" spans="2:5" ht="13.5" customHeight="1">
      <c r="B138" s="42"/>
      <c r="D138" s="40"/>
      <c r="E138" s="52"/>
    </row>
    <row r="139" spans="3:5" ht="13.5" customHeight="1">
      <c r="C139" s="42"/>
      <c r="D139" s="40"/>
      <c r="E139" s="43"/>
    </row>
    <row r="140" spans="3:5" ht="12.75">
      <c r="C140" s="42"/>
      <c r="D140" s="48"/>
      <c r="E140" s="45"/>
    </row>
    <row r="141" spans="3:5" ht="12.75">
      <c r="C141" s="42"/>
      <c r="D141" s="40"/>
      <c r="E141" s="43"/>
    </row>
    <row r="142" spans="4:5" ht="12.75">
      <c r="D142" s="61"/>
      <c r="E142" s="62"/>
    </row>
    <row r="143" spans="3:5" ht="12.75">
      <c r="C143" s="42"/>
      <c r="D143" s="46"/>
      <c r="E143" s="63"/>
    </row>
    <row r="144" spans="3:5" ht="12.75">
      <c r="C144" s="42"/>
      <c r="D144" s="48"/>
      <c r="E144" s="49"/>
    </row>
    <row r="145" spans="4:5" ht="12.75">
      <c r="D145" s="61"/>
      <c r="E145" s="68"/>
    </row>
    <row r="146" spans="2:5" ht="12.75">
      <c r="B146" s="42"/>
      <c r="D146" s="56"/>
      <c r="E146" s="66"/>
    </row>
    <row r="147" spans="3:5" ht="12.75">
      <c r="C147" s="42"/>
      <c r="D147" s="56"/>
      <c r="E147" s="43"/>
    </row>
    <row r="148" spans="3:5" ht="12.75">
      <c r="C148" s="42"/>
      <c r="D148" s="48"/>
      <c r="E148" s="49"/>
    </row>
    <row r="149" spans="3:5" ht="12.75">
      <c r="C149" s="42"/>
      <c r="D149" s="48"/>
      <c r="E149" s="49"/>
    </row>
    <row r="150" spans="4:5" ht="12.75">
      <c r="D150" s="40"/>
      <c r="E150" s="41"/>
    </row>
    <row r="151" spans="1:5" s="69" customFormat="1" ht="18" customHeight="1">
      <c r="A151" s="149"/>
      <c r="B151" s="150"/>
      <c r="C151" s="150"/>
      <c r="D151" s="150"/>
      <c r="E151" s="150"/>
    </row>
    <row r="152" spans="1:5" ht="28.5" customHeight="1">
      <c r="A152" s="58"/>
      <c r="B152" s="58"/>
      <c r="C152" s="58"/>
      <c r="D152" s="59"/>
      <c r="E152" s="60"/>
    </row>
    <row r="154" spans="1:5" ht="15.75">
      <c r="A154" s="71"/>
      <c r="B154" s="42"/>
      <c r="C154" s="42"/>
      <c r="D154" s="72"/>
      <c r="E154" s="13"/>
    </row>
    <row r="155" spans="1:5" ht="12.75">
      <c r="A155" s="42"/>
      <c r="B155" s="42"/>
      <c r="C155" s="42"/>
      <c r="D155" s="72"/>
      <c r="E155" s="13"/>
    </row>
    <row r="156" spans="1:5" ht="17.25" customHeight="1">
      <c r="A156" s="42"/>
      <c r="B156" s="42"/>
      <c r="C156" s="42"/>
      <c r="D156" s="72"/>
      <c r="E156" s="13"/>
    </row>
    <row r="157" spans="1:5" ht="13.5" customHeight="1">
      <c r="A157" s="42"/>
      <c r="B157" s="42"/>
      <c r="C157" s="42"/>
      <c r="D157" s="72"/>
      <c r="E157" s="13"/>
    </row>
    <row r="158" spans="1:5" ht="12.75">
      <c r="A158" s="42"/>
      <c r="B158" s="42"/>
      <c r="C158" s="42"/>
      <c r="D158" s="72"/>
      <c r="E158" s="13"/>
    </row>
    <row r="159" spans="1:3" ht="12.75">
      <c r="A159" s="42"/>
      <c r="B159" s="42"/>
      <c r="C159" s="42"/>
    </row>
    <row r="160" spans="1:5" ht="12.75">
      <c r="A160" s="42"/>
      <c r="B160" s="42"/>
      <c r="C160" s="42"/>
      <c r="D160" s="72"/>
      <c r="E160" s="13"/>
    </row>
    <row r="161" spans="1:5" ht="12.75">
      <c r="A161" s="42"/>
      <c r="B161" s="42"/>
      <c r="C161" s="42"/>
      <c r="D161" s="72"/>
      <c r="E161" s="73"/>
    </row>
    <row r="162" spans="1:5" ht="12.75">
      <c r="A162" s="42"/>
      <c r="B162" s="42"/>
      <c r="C162" s="42"/>
      <c r="D162" s="72"/>
      <c r="E162" s="13"/>
    </row>
    <row r="163" spans="1:5" ht="22.5" customHeight="1">
      <c r="A163" s="42"/>
      <c r="B163" s="42"/>
      <c r="C163" s="42"/>
      <c r="D163" s="72"/>
      <c r="E163" s="50"/>
    </row>
    <row r="164" spans="4:5" ht="22.5" customHeight="1">
      <c r="D164" s="48"/>
      <c r="E164" s="51"/>
    </row>
  </sheetData>
  <sheetProtection/>
  <mergeCells count="8">
    <mergeCell ref="A1:H1"/>
    <mergeCell ref="B15:H15"/>
    <mergeCell ref="B17:H17"/>
    <mergeCell ref="B26:H26"/>
    <mergeCell ref="B28:H28"/>
    <mergeCell ref="A151:E151"/>
    <mergeCell ref="B3:H3"/>
    <mergeCell ref="B39:H3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5" max="9" man="1"/>
    <brk id="14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E7" sqref="E7:E8"/>
    </sheetView>
  </sheetViews>
  <sheetFormatPr defaultColWidth="11.421875" defaultRowHeight="12.75"/>
  <cols>
    <col min="1" max="1" width="11.421875" style="89" bestFit="1" customWidth="1"/>
    <col min="2" max="2" width="34.421875" style="90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10.140625" style="2" customWidth="1"/>
    <col min="8" max="8" width="14.28125" style="2" customWidth="1"/>
    <col min="9" max="9" width="10.00390625" style="2" bestFit="1" customWidth="1"/>
    <col min="10" max="11" width="12.28125" style="2" bestFit="1" customWidth="1"/>
    <col min="12" max="16384" width="11.421875" style="10" customWidth="1"/>
  </cols>
  <sheetData>
    <row r="1" spans="1:11" ht="24" customHeight="1">
      <c r="A1" s="158" t="s">
        <v>19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3" customFormat="1" ht="67.5">
      <c r="A2" s="11" t="s">
        <v>20</v>
      </c>
      <c r="B2" s="11" t="s">
        <v>21</v>
      </c>
      <c r="C2" s="12" t="s">
        <v>66</v>
      </c>
      <c r="D2" s="91" t="s">
        <v>11</v>
      </c>
      <c r="E2" s="91" t="s">
        <v>12</v>
      </c>
      <c r="F2" s="91" t="s">
        <v>57</v>
      </c>
      <c r="G2" s="91" t="s">
        <v>14</v>
      </c>
      <c r="H2" s="91" t="s">
        <v>16</v>
      </c>
      <c r="I2" s="91" t="s">
        <v>17</v>
      </c>
      <c r="J2" s="12" t="s">
        <v>45</v>
      </c>
      <c r="K2" s="12" t="s">
        <v>56</v>
      </c>
    </row>
    <row r="3" spans="1:11" s="13" customFormat="1" ht="18" customHeight="1">
      <c r="A3" s="159" t="s">
        <v>58</v>
      </c>
      <c r="B3" s="160"/>
      <c r="C3" s="12"/>
      <c r="D3" s="91"/>
      <c r="E3" s="91"/>
      <c r="F3" s="91"/>
      <c r="G3" s="91"/>
      <c r="H3" s="91"/>
      <c r="I3" s="91"/>
      <c r="J3" s="12"/>
      <c r="K3" s="12"/>
    </row>
    <row r="4" spans="1:11" s="13" customFormat="1" ht="12.75">
      <c r="A4" s="161" t="s">
        <v>59</v>
      </c>
      <c r="B4" s="162"/>
      <c r="C4" s="12"/>
      <c r="D4" s="91"/>
      <c r="E4" s="91"/>
      <c r="F4" s="91"/>
      <c r="G4" s="91"/>
      <c r="H4" s="91"/>
      <c r="I4" s="91"/>
      <c r="J4" s="12"/>
      <c r="K4" s="12"/>
    </row>
    <row r="5" spans="1:11" s="13" customFormat="1" ht="12.75" customHeight="1">
      <c r="A5" s="163"/>
      <c r="B5" s="164"/>
      <c r="C5" s="109"/>
      <c r="D5" s="109"/>
      <c r="E5" s="109"/>
      <c r="F5" s="109"/>
      <c r="G5" s="109"/>
      <c r="H5" s="109"/>
      <c r="I5" s="109"/>
      <c r="J5" s="109"/>
      <c r="K5" s="109"/>
    </row>
    <row r="6" spans="1:11" s="13" customFormat="1" ht="25.5">
      <c r="A6" s="110" t="s">
        <v>60</v>
      </c>
      <c r="B6" s="111" t="s">
        <v>61</v>
      </c>
      <c r="C6" s="109"/>
      <c r="D6" s="109"/>
      <c r="E6" s="109"/>
      <c r="F6" s="109"/>
      <c r="G6" s="109"/>
      <c r="H6" s="109"/>
      <c r="I6" s="109"/>
      <c r="J6" s="109"/>
      <c r="K6" s="109"/>
    </row>
    <row r="7" spans="1:11" s="13" customFormat="1" ht="23.25" customHeight="1">
      <c r="A7" s="110" t="s">
        <v>62</v>
      </c>
      <c r="B7" s="117" t="s">
        <v>63</v>
      </c>
      <c r="C7" s="109"/>
      <c r="D7" s="109"/>
      <c r="E7" s="109"/>
      <c r="F7" s="109"/>
      <c r="G7" s="109"/>
      <c r="H7" s="109"/>
      <c r="I7" s="109"/>
      <c r="J7" s="109"/>
      <c r="K7" s="109"/>
    </row>
    <row r="8" spans="1:11" s="13" customFormat="1" ht="12.75">
      <c r="A8" s="110">
        <v>3</v>
      </c>
      <c r="B8" s="111" t="s">
        <v>22</v>
      </c>
      <c r="C8" s="109">
        <f>SUM(D8:G8)</f>
        <v>995600</v>
      </c>
      <c r="D8" s="109">
        <f>SUM(D9,D13,D19)</f>
        <v>689500</v>
      </c>
      <c r="E8" s="109">
        <f>SUM(E9,E13)</f>
        <v>235100</v>
      </c>
      <c r="F8" s="109">
        <f>SUM(F9,F13,F19)</f>
        <v>60000</v>
      </c>
      <c r="G8" s="109">
        <f>SUM(G13)</f>
        <v>11000</v>
      </c>
      <c r="H8" s="109"/>
      <c r="I8" s="109"/>
      <c r="J8" s="109">
        <f>SUM(J9,J13,J19)</f>
        <v>1020000</v>
      </c>
      <c r="K8" s="109">
        <f>SUM(K9,K13,K19)</f>
        <v>1025000</v>
      </c>
    </row>
    <row r="9" spans="1:11" s="13" customFormat="1" ht="12.75">
      <c r="A9" s="110">
        <v>31</v>
      </c>
      <c r="B9" s="111" t="s">
        <v>23</v>
      </c>
      <c r="C9" s="109">
        <f>SUM(D9:G9)</f>
        <v>299500</v>
      </c>
      <c r="D9" s="109">
        <f>SUM(D10:D12)</f>
        <v>297500</v>
      </c>
      <c r="E9" s="109">
        <v>2000</v>
      </c>
      <c r="F9" s="109"/>
      <c r="G9" s="109"/>
      <c r="H9" s="109"/>
      <c r="I9" s="109"/>
      <c r="J9" s="109">
        <v>305000</v>
      </c>
      <c r="K9" s="109">
        <v>310000</v>
      </c>
    </row>
    <row r="10" spans="1:11" ht="12.75">
      <c r="A10" s="112">
        <v>311</v>
      </c>
      <c r="B10" s="113" t="s">
        <v>24</v>
      </c>
      <c r="C10" s="114">
        <f aca="true" t="shared" si="0" ref="C10:C20">SUM(D10:G10)</f>
        <v>255000</v>
      </c>
      <c r="D10" s="114">
        <v>255000</v>
      </c>
      <c r="E10" s="114"/>
      <c r="F10" s="114"/>
      <c r="G10" s="114"/>
      <c r="H10" s="114"/>
      <c r="I10" s="114"/>
      <c r="J10" s="114"/>
      <c r="K10" s="114"/>
    </row>
    <row r="11" spans="1:11" ht="12.75">
      <c r="A11" s="112">
        <v>312</v>
      </c>
      <c r="B11" s="113" t="s">
        <v>25</v>
      </c>
      <c r="C11" s="114">
        <v>2000</v>
      </c>
      <c r="D11" s="114"/>
      <c r="E11" s="114">
        <v>2000</v>
      </c>
      <c r="F11" s="114"/>
      <c r="G11" s="114"/>
      <c r="H11" s="114"/>
      <c r="I11" s="114"/>
      <c r="J11" s="114"/>
      <c r="K11" s="114"/>
    </row>
    <row r="12" spans="1:11" ht="12.75">
      <c r="A12" s="112">
        <v>313</v>
      </c>
      <c r="B12" s="113" t="s">
        <v>26</v>
      </c>
      <c r="C12" s="114">
        <f t="shared" si="0"/>
        <v>42500</v>
      </c>
      <c r="D12" s="114">
        <v>42500</v>
      </c>
      <c r="E12" s="114"/>
      <c r="F12" s="114"/>
      <c r="G12" s="114"/>
      <c r="H12" s="114"/>
      <c r="I12" s="114"/>
      <c r="J12" s="114"/>
      <c r="K12" s="114"/>
    </row>
    <row r="13" spans="1:11" s="13" customFormat="1" ht="12.75">
      <c r="A13" s="110">
        <v>32</v>
      </c>
      <c r="B13" s="111" t="s">
        <v>27</v>
      </c>
      <c r="C13" s="109">
        <f>SUM(D13:G13)</f>
        <v>692100</v>
      </c>
      <c r="D13" s="109">
        <f>SUM(D14:D18)</f>
        <v>388000</v>
      </c>
      <c r="E13" s="109">
        <f>SUM(E14:E18)</f>
        <v>233100</v>
      </c>
      <c r="F13" s="109">
        <f>SUM(F14:F18)</f>
        <v>60000</v>
      </c>
      <c r="G13" s="109">
        <f>SUM(G16)</f>
        <v>11000</v>
      </c>
      <c r="H13" s="109"/>
      <c r="I13" s="109"/>
      <c r="J13" s="109">
        <v>712000</v>
      </c>
      <c r="K13" s="109">
        <v>712000</v>
      </c>
    </row>
    <row r="14" spans="1:11" ht="12.75">
      <c r="A14" s="112">
        <v>321</v>
      </c>
      <c r="B14" s="113" t="s">
        <v>28</v>
      </c>
      <c r="C14" s="114">
        <f t="shared" si="0"/>
        <v>13000</v>
      </c>
      <c r="D14" s="114">
        <v>3000</v>
      </c>
      <c r="E14" s="114">
        <v>10000</v>
      </c>
      <c r="F14" s="114"/>
      <c r="G14" s="114"/>
      <c r="H14" s="114"/>
      <c r="I14" s="114"/>
      <c r="J14" s="114"/>
      <c r="K14" s="114"/>
    </row>
    <row r="15" spans="1:11" ht="12.75">
      <c r="A15" s="112">
        <v>322</v>
      </c>
      <c r="B15" s="113" t="s">
        <v>29</v>
      </c>
      <c r="C15" s="114">
        <f t="shared" si="0"/>
        <v>175000</v>
      </c>
      <c r="D15" s="114">
        <v>105000</v>
      </c>
      <c r="E15" s="114">
        <v>10000</v>
      </c>
      <c r="F15" s="114">
        <v>60000</v>
      </c>
      <c r="G15" s="114"/>
      <c r="H15" s="114"/>
      <c r="I15" s="114"/>
      <c r="J15" s="114"/>
      <c r="K15" s="114"/>
    </row>
    <row r="16" spans="1:11" ht="12.75">
      <c r="A16" s="112">
        <v>323</v>
      </c>
      <c r="B16" s="113" t="s">
        <v>30</v>
      </c>
      <c r="C16" s="114">
        <f>SUM(D16:G16)</f>
        <v>461000</v>
      </c>
      <c r="D16" s="114">
        <v>270000</v>
      </c>
      <c r="E16" s="114">
        <v>180000</v>
      </c>
      <c r="F16" s="114"/>
      <c r="G16" s="114">
        <v>11000</v>
      </c>
      <c r="H16" s="114"/>
      <c r="I16" s="114"/>
      <c r="J16" s="114"/>
      <c r="K16" s="114"/>
    </row>
    <row r="17" spans="1:11" ht="12.75">
      <c r="A17" s="112">
        <v>324</v>
      </c>
      <c r="B17" s="113" t="s">
        <v>64</v>
      </c>
      <c r="C17" s="114">
        <v>1000</v>
      </c>
      <c r="D17" s="114"/>
      <c r="E17" s="114">
        <v>1000</v>
      </c>
      <c r="F17" s="114"/>
      <c r="G17" s="114"/>
      <c r="H17" s="114"/>
      <c r="I17" s="114"/>
      <c r="J17" s="114"/>
      <c r="K17" s="114"/>
    </row>
    <row r="18" spans="1:11" ht="12.75">
      <c r="A18" s="112">
        <v>329</v>
      </c>
      <c r="B18" s="113" t="s">
        <v>31</v>
      </c>
      <c r="C18" s="114">
        <f t="shared" si="0"/>
        <v>42100</v>
      </c>
      <c r="D18" s="114">
        <v>10000</v>
      </c>
      <c r="E18" s="114">
        <v>32100</v>
      </c>
      <c r="F18" s="114"/>
      <c r="G18" s="114"/>
      <c r="H18" s="114"/>
      <c r="I18" s="114"/>
      <c r="J18" s="114"/>
      <c r="K18" s="114"/>
    </row>
    <row r="19" spans="1:11" s="13" customFormat="1" ht="12.75">
      <c r="A19" s="110">
        <v>34</v>
      </c>
      <c r="B19" s="111" t="s">
        <v>32</v>
      </c>
      <c r="C19" s="109">
        <f t="shared" si="0"/>
        <v>4000</v>
      </c>
      <c r="D19" s="109">
        <f>SUM(D20)</f>
        <v>4000</v>
      </c>
      <c r="E19" s="109"/>
      <c r="F19" s="109"/>
      <c r="G19" s="109"/>
      <c r="H19" s="109"/>
      <c r="I19" s="109"/>
      <c r="J19" s="109">
        <v>3000</v>
      </c>
      <c r="K19" s="109">
        <v>3000</v>
      </c>
    </row>
    <row r="20" spans="1:11" ht="12.75">
      <c r="A20" s="112">
        <v>343</v>
      </c>
      <c r="B20" s="113" t="s">
        <v>33</v>
      </c>
      <c r="C20" s="114">
        <f t="shared" si="0"/>
        <v>4000</v>
      </c>
      <c r="D20" s="114">
        <v>4000</v>
      </c>
      <c r="E20" s="114"/>
      <c r="F20" s="114"/>
      <c r="G20" s="114"/>
      <c r="H20" s="114"/>
      <c r="I20" s="114"/>
      <c r="J20" s="114"/>
      <c r="K20" s="114"/>
    </row>
    <row r="21" spans="1:11" s="13" customFormat="1" ht="25.5">
      <c r="A21" s="110">
        <v>4</v>
      </c>
      <c r="B21" s="111" t="s">
        <v>35</v>
      </c>
      <c r="C21" s="109">
        <f>SUM(D21:G21)</f>
        <v>50000</v>
      </c>
      <c r="D21" s="109">
        <v>15000</v>
      </c>
      <c r="E21" s="109">
        <f>SUM(E22)</f>
        <v>35000</v>
      </c>
      <c r="F21" s="109"/>
      <c r="G21" s="109"/>
      <c r="H21" s="109"/>
      <c r="I21" s="109"/>
      <c r="J21" s="109">
        <v>50000</v>
      </c>
      <c r="K21" s="109">
        <v>50000</v>
      </c>
    </row>
    <row r="22" spans="1:11" s="13" customFormat="1" ht="25.5">
      <c r="A22" s="110">
        <v>42</v>
      </c>
      <c r="B22" s="111" t="s">
        <v>36</v>
      </c>
      <c r="C22" s="109">
        <f>SUM(D22:G22)</f>
        <v>50000</v>
      </c>
      <c r="D22" s="109">
        <v>15000</v>
      </c>
      <c r="E22" s="109">
        <f>SUM(E23)</f>
        <v>35000</v>
      </c>
      <c r="F22" s="109"/>
      <c r="G22" s="109"/>
      <c r="H22" s="109"/>
      <c r="I22" s="109"/>
      <c r="J22" s="109">
        <v>50000</v>
      </c>
      <c r="K22" s="109">
        <v>50000</v>
      </c>
    </row>
    <row r="23" spans="1:11" ht="12.75">
      <c r="A23" s="112">
        <v>422</v>
      </c>
      <c r="B23" s="113" t="s">
        <v>34</v>
      </c>
      <c r="C23" s="114">
        <f>SUM(D23:G23)</f>
        <v>50000</v>
      </c>
      <c r="D23" s="114">
        <v>15000</v>
      </c>
      <c r="E23" s="114">
        <v>35000</v>
      </c>
      <c r="F23" s="114"/>
      <c r="G23" s="114"/>
      <c r="H23" s="114"/>
      <c r="I23" s="114"/>
      <c r="J23" s="114"/>
      <c r="K23" s="114"/>
    </row>
    <row r="24" spans="1:11" ht="12.75">
      <c r="A24" s="115"/>
      <c r="B24" s="165" t="s">
        <v>65</v>
      </c>
      <c r="C24" s="151">
        <f>SUM(C8,C21)</f>
        <v>1045600</v>
      </c>
      <c r="D24" s="151">
        <f>SUM(D8,D21)</f>
        <v>704500</v>
      </c>
      <c r="E24" s="151">
        <f>SUM(E8,E21)</f>
        <v>270100</v>
      </c>
      <c r="F24" s="151">
        <f>SUM(F8,F21)</f>
        <v>60000</v>
      </c>
      <c r="G24" s="151">
        <f>SUM(G8)</f>
        <v>11000</v>
      </c>
      <c r="H24" s="154"/>
      <c r="I24" s="151"/>
      <c r="J24" s="156">
        <f>SUM(J8,J21)</f>
        <v>1070000</v>
      </c>
      <c r="K24" s="151">
        <f>SUM(K8,K21)</f>
        <v>1075000</v>
      </c>
    </row>
    <row r="25" spans="1:11" ht="12.75">
      <c r="A25" s="116"/>
      <c r="B25" s="166"/>
      <c r="C25" s="153"/>
      <c r="D25" s="153"/>
      <c r="E25" s="152"/>
      <c r="F25" s="153"/>
      <c r="G25" s="153"/>
      <c r="H25" s="155"/>
      <c r="I25" s="153"/>
      <c r="J25" s="157"/>
      <c r="K25" s="153"/>
    </row>
    <row r="26" spans="1:11" ht="12.75">
      <c r="A26" s="88"/>
      <c r="B26" s="16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2.75">
      <c r="A27" s="88"/>
      <c r="B27" s="16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2.75">
      <c r="A28" s="88"/>
      <c r="B28" s="16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2.75">
      <c r="A29" s="88"/>
      <c r="B29" s="16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88"/>
      <c r="B30" s="16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88"/>
      <c r="B31" s="16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88"/>
      <c r="B32" s="16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2.75">
      <c r="A33" s="88"/>
      <c r="B33" s="16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2.75">
      <c r="A34" s="88"/>
      <c r="B34" s="16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2.75">
      <c r="A35" s="88"/>
      <c r="B35" s="16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2.75">
      <c r="A36" s="88"/>
      <c r="B36" s="16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88"/>
      <c r="B37" s="16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88"/>
      <c r="B38" s="16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88"/>
      <c r="B39" s="16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2.75">
      <c r="A40" s="88"/>
      <c r="B40" s="16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88"/>
      <c r="B41" s="16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88"/>
      <c r="B42" s="16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2.75">
      <c r="A43" s="88"/>
      <c r="B43" s="16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2.75">
      <c r="A44" s="88"/>
      <c r="B44" s="16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.75">
      <c r="A45" s="88"/>
      <c r="B45" s="16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2.75">
      <c r="A46" s="88"/>
      <c r="B46" s="16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2.75">
      <c r="A47" s="88"/>
      <c r="B47" s="16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2.75">
      <c r="A48" s="88"/>
      <c r="B48" s="16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2.75">
      <c r="A49" s="88"/>
      <c r="B49" s="16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2.75">
      <c r="A50" s="88"/>
      <c r="B50" s="16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2.75">
      <c r="A51" s="88"/>
      <c r="B51" s="16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2.75">
      <c r="A52" s="88"/>
      <c r="B52" s="16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2.75">
      <c r="A53" s="88"/>
      <c r="B53" s="16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2.75">
      <c r="A54" s="88"/>
      <c r="B54" s="16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2.75">
      <c r="A55" s="88"/>
      <c r="B55" s="16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2.75">
      <c r="A56" s="88"/>
      <c r="B56" s="16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2.75">
      <c r="A57" s="88"/>
      <c r="B57" s="16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2.75">
      <c r="A58" s="88"/>
      <c r="B58" s="16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2.75">
      <c r="A59" s="88"/>
      <c r="B59" s="16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2.75">
      <c r="A60" s="88"/>
      <c r="B60" s="16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2.75">
      <c r="A61" s="88"/>
      <c r="B61" s="16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2.75">
      <c r="A62" s="88"/>
      <c r="B62" s="16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2.75">
      <c r="A63" s="88"/>
      <c r="B63" s="16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2.75">
      <c r="A64" s="88"/>
      <c r="B64" s="16"/>
      <c r="C64" s="10"/>
      <c r="D64" s="10"/>
      <c r="E64" s="10"/>
      <c r="F64" s="10"/>
      <c r="G64" s="10"/>
      <c r="H64" s="10"/>
      <c r="I64" s="10"/>
      <c r="J64" s="10"/>
      <c r="K64" s="10"/>
    </row>
  </sheetData>
  <sheetProtection/>
  <mergeCells count="13">
    <mergeCell ref="A1:K1"/>
    <mergeCell ref="A3:B3"/>
    <mergeCell ref="A4:B5"/>
    <mergeCell ref="B24:B25"/>
    <mergeCell ref="C24:C25"/>
    <mergeCell ref="D24:D25"/>
    <mergeCell ref="E24:E25"/>
    <mergeCell ref="G24:G25"/>
    <mergeCell ref="H24:H25"/>
    <mergeCell ref="J24:J25"/>
    <mergeCell ref="K24:K25"/>
    <mergeCell ref="F24:F25"/>
    <mergeCell ref="I24:I25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  <ignoredErrors>
    <ignoredError sqref="E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2018-10-01T08:57:00Z</cp:lastPrinted>
  <dcterms:created xsi:type="dcterms:W3CDTF">2013-09-11T11:00:21Z</dcterms:created>
  <dcterms:modified xsi:type="dcterms:W3CDTF">2022-11-23T06:16:06Z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